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32760" yWindow="32760" windowWidth="288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<sst xmlns="http://schemas.openxmlformats.org/spreadsheetml/2006/main" count="37" uniqueCount="30">
  <si>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Opening</t>
  </si>
  <si>
    <t>Width</t>
  </si>
  <si>
    <t>Fabric</t>
  </si>
  <si>
    <t>Clear</t>
  </si>
  <si>
    <t>Aluminum</t>
  </si>
  <si>
    <t>Steel</t>
  </si>
  <si>
    <t>Panels</t>
  </si>
  <si>
    <t>FREE QUOTE</t>
  </si>
  <si>
    <t>#</t>
  </si>
  <si>
    <t>Width (")</t>
  </si>
  <si>
    <t>Height (")</t>
  </si>
  <si>
    <t>Manual (&gt;50SF)</t>
  </si>
  <si>
    <t>"This Quote is for Comparitive Purposes Only"</t>
  </si>
  <si>
    <t>RD</t>
  </si>
  <si>
    <t>ACC</t>
  </si>
  <si>
    <t>Alum</t>
  </si>
  <si>
    <t>207"</t>
  </si>
  <si>
    <t>Accordion Coverage</t>
  </si>
  <si>
    <t>Acc</t>
  </si>
  <si>
    <t>Panel Coverage</t>
  </si>
  <si>
    <t xml:space="preserve"># of </t>
  </si>
  <si>
    <t>* Please fill out width and height information in inches</t>
  </si>
  <si>
    <t>** It is important to note that these prices are only an estimate. They are for material only and do not include installation</t>
  </si>
  <si>
    <t>**** Manual Roll-Downs are only available if the finished shutter is less than 50 square feet</t>
  </si>
  <si>
    <t>* Opening</t>
  </si>
  <si>
    <t>*** Every application is different and an actual quote needs to be done for your particular building/home</t>
  </si>
  <si>
    <t>**** Roll-Down</t>
  </si>
  <si>
    <t>Roll-Down</t>
  </si>
  <si>
    <t>w/ Motor</t>
  </si>
  <si>
    <t>Accordion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</si>
</sst>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24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2" fontId="0" fillId="33" borderId="10" xfId="0" applyNumberFormat="1" applyFill="1" applyBorder="1" applyAlignment="1" applyProtection="1">
      <alignment horizontal="center"/>
      <protection locked="0"/>
    </xf>
    <xf numFmtId="12" fontId="0" fillId="33" borderId="11" xfId="0" applyNumberFormat="1" applyFill="1" applyBorder="1" applyAlignment="1" applyProtection="1">
      <alignment horizontal="center"/>
      <protection locked="0"/>
    </xf>
    <xf numFmtId="12" fontId="0" fillId="33" borderId="12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 horizontal="center"/>
      <protection hidden="1"/>
    </xf>
    <xf numFmtId="2" fontId="43" fillId="34" borderId="0" xfId="0" applyNumberFormat="1" applyFont="1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 horizont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164" fontId="0" fillId="34" borderId="10" xfId="0" applyNumberForma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center"/>
      <protection hidden="1"/>
    </xf>
    <xf numFmtId="0" fontId="43" fillId="34" borderId="0" xfId="0" applyNumberFormat="1" applyFont="1" applyFill="1" applyBorder="1" applyAlignment="1" applyProtection="1">
      <alignment horizontal="center"/>
      <protection hidden="1"/>
    </xf>
    <xf numFmtId="0" fontId="0" fillId="34" borderId="18" xfId="0" applyFill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/>
      <protection hidden="1"/>
    </xf>
    <xf numFmtId="164" fontId="0" fillId="34" borderId="11" xfId="0" applyNumberFormat="1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0" fillId="34" borderId="20" xfId="0" applyFill="1" applyBorder="1" applyAlignment="1" applyProtection="1">
      <alignment/>
      <protection hidden="1"/>
    </xf>
    <xf numFmtId="164" fontId="0" fillId="34" borderId="18" xfId="0" applyNumberFormat="1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/>
      <protection hidden="1"/>
    </xf>
    <xf numFmtId="164" fontId="0" fillId="34" borderId="12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Border="1" applyAlignment="1" applyProtection="1">
      <alignment horizontal="center"/>
      <protection hidden="1"/>
    </xf>
    <xf numFmtId="0" fontId="44" fillId="34" borderId="0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3" fillId="34" borderId="23" xfId="0" applyFont="1" applyFill="1" applyBorder="1" applyAlignment="1" applyProtection="1">
      <alignment horizontal="center" vertical="center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 vertical="center"/>
      <protection hidden="1"/>
    </xf>
    <xf numFmtId="0" fontId="0" fillId="34" borderId="12" xfId="0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94"/>
  <sheetViews>
    <sheetView windowProtection="1" tabSelected="1" zoomScalePageLayoutView="0" workbookViewId="0" topLeftCell="A1">
      <selection activeCell="G11" sqref="G11"/>
    </sheetView>
  </sheetViews>
  <sheetFormatPr defaultColWidth="9.140625" defaultRowHeight="12.75"/>
  <cols>
    <col min="1" max="1" width="7.7109375" style="4" customWidth="1"/>
    <col min="2" max="2" width="10.00390625" style="5" customWidth="1"/>
    <col min="3" max="3" width="9.7109375" style="5" customWidth="1"/>
    <col min="4" max="4" width="0.71875" style="5" customWidth="1"/>
    <col min="5" max="5" width="14.28125" style="5" customWidth="1"/>
    <col min="6" max="11" width="10.7109375" style="5" customWidth="1"/>
    <col min="12" max="12" width="9.140625" style="5" customWidth="1"/>
    <col min="13" max="26" width="9.140625" style="6" customWidth="1"/>
    <col min="27" max="28" width="9.140625" style="29" customWidth="1"/>
    <col min="29" max="35" width="9.140625" style="8" customWidth="1"/>
    <col min="36" max="16384" width="9.140625" style="5" customWidth="1"/>
  </cols>
  <sheetData>
    <row r="2" ht="13.5" thickBot="1"/>
    <row r="3" spans="1:11" ht="30" customHeight="1" thickBot="1">
      <c r="A3" s="33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23" ht="15.75" customHeight="1">
      <c r="A4" s="7" t="s">
        <v>0</v>
      </c>
      <c r="B4" s="7" t="s">
        <v>24</v>
      </c>
      <c r="C4" s="7" t="s">
        <v>24</v>
      </c>
      <c r="D4" s="8"/>
      <c r="E4" s="7" t="s">
        <v>26</v>
      </c>
      <c r="F4" s="7" t="s">
        <v>27</v>
      </c>
      <c r="G4" s="38" t="s">
        <v>29</v>
      </c>
      <c r="H4" s="38" t="s">
        <v>2</v>
      </c>
      <c r="I4" s="7" t="s">
        <v>3</v>
      </c>
      <c r="J4" s="7" t="s">
        <v>4</v>
      </c>
      <c r="K4" s="7" t="s">
        <v>5</v>
      </c>
      <c r="M4" s="28" t="s">
        <v>13</v>
      </c>
      <c r="N4" s="28" t="s">
        <v>14</v>
      </c>
      <c r="O4" s="28" t="s">
        <v>2</v>
      </c>
      <c r="P4" s="28" t="s">
        <v>3</v>
      </c>
      <c r="Q4" s="28" t="s">
        <v>15</v>
      </c>
      <c r="R4" s="28" t="s">
        <v>5</v>
      </c>
      <c r="S4" s="28" t="s">
        <v>18</v>
      </c>
      <c r="W4" s="28" t="s">
        <v>20</v>
      </c>
    </row>
    <row r="5" spans="1:26" ht="15.75" customHeight="1" thickBot="1">
      <c r="A5" s="9" t="s">
        <v>8</v>
      </c>
      <c r="B5" s="9" t="s">
        <v>9</v>
      </c>
      <c r="C5" s="9" t="s">
        <v>10</v>
      </c>
      <c r="D5" s="8"/>
      <c r="E5" s="9" t="s">
        <v>11</v>
      </c>
      <c r="F5" s="9" t="s">
        <v>28</v>
      </c>
      <c r="G5" s="39"/>
      <c r="H5" s="39"/>
      <c r="I5" s="9" t="s">
        <v>6</v>
      </c>
      <c r="J5" s="9" t="s">
        <v>6</v>
      </c>
      <c r="K5" s="9" t="s">
        <v>6</v>
      </c>
      <c r="M5" s="10">
        <v>55</v>
      </c>
      <c r="N5" s="10">
        <v>28</v>
      </c>
      <c r="O5" s="10">
        <v>17</v>
      </c>
      <c r="P5" s="10">
        <v>15</v>
      </c>
      <c r="Q5" s="10">
        <v>15</v>
      </c>
      <c r="R5" s="10">
        <v>12</v>
      </c>
      <c r="S5" s="10" t="s">
        <v>1</v>
      </c>
      <c r="T5" s="30" t="s">
        <v>17</v>
      </c>
      <c r="U5" s="30"/>
      <c r="V5" s="30"/>
      <c r="W5" s="28" t="s">
        <v>6</v>
      </c>
      <c r="X5" s="30" t="s">
        <v>19</v>
      </c>
      <c r="Y5" s="30"/>
      <c r="Z5" s="30"/>
    </row>
    <row r="6" spans="1:11" ht="1.5" customHeight="1" thickBot="1">
      <c r="A6" s="11"/>
      <c r="B6" s="12"/>
      <c r="C6" s="12"/>
      <c r="D6" s="13"/>
      <c r="E6" s="11"/>
      <c r="F6" s="11"/>
      <c r="G6" s="11"/>
      <c r="H6" s="11"/>
      <c r="I6" s="11"/>
      <c r="J6" s="11"/>
      <c r="K6" s="11"/>
    </row>
    <row r="7" spans="1:26" ht="15.75" customHeight="1">
      <c r="A7" s="14">
        <v>1</v>
      </c>
      <c r="B7" s="1"/>
      <c r="C7" s="1"/>
      <c r="D7" s="15"/>
      <c r="E7" s="16">
        <f>IF(AND(B7&gt;1,C7&gt;1,M7&lt;50.01),M7*$M$5,IF(AND(B7&gt;1,C7&gt;1,M7&gt;50),"N/A",""))</f>
      </c>
      <c r="F7" s="16">
        <f>IF(AND(B7&gt;1,C7&gt;1),(M7*$M$5)+325,"")</f>
      </c>
      <c r="G7" s="16">
        <f>IF(AND(B7&gt;1,C7&gt;1),N7*$N$5,"")</f>
      </c>
      <c r="H7" s="16">
        <f>IF(AND(B7&gt;1,C7&gt;1),O7*$O$5,"")</f>
      </c>
      <c r="I7" s="16">
        <f>IF(AND(B7&gt;1,C7&gt;1),P7*$P$5,"")</f>
      </c>
      <c r="J7" s="16">
        <f>IF(AND(B7&gt;1,C7&gt;1),Q7*$Q$5,"")</f>
      </c>
      <c r="K7" s="16">
        <f>IF(AND(B7&gt;1,C7&gt;1),R7*$R$5,"")</f>
      </c>
      <c r="M7" s="10">
        <f>IF(AND(B7&gt;1,C7&gt;1),(B7+7)*(C7+10)/144,"")</f>
      </c>
      <c r="N7" s="10">
        <f>IF(AND(B7&gt;1,C7&gt;1),S7*(C7+6)/144,"")</f>
      </c>
      <c r="O7" s="10">
        <f>IF(AND(B7&gt;1,C7&gt;1),(B7+6)*(C7+6)/144,"")</f>
      </c>
      <c r="P7" s="10">
        <f>IF(AND(B7&gt;1,C7&gt;1),W7*(C7+9)/12,"")</f>
      </c>
      <c r="Q7" s="10">
        <f>IF(AND(B7&gt;1,C7&gt;1),W7*(C7+9)/12,"")</f>
      </c>
      <c r="R7" s="10">
        <f>IF(AND(B7&gt;1,C7&gt;1),W7*(C7+9)/12,"")</f>
      </c>
      <c r="S7" s="17">
        <f>IF(B7&gt;1,VLOOKUP(B7,$T$7:$V$94,3),"")</f>
      </c>
      <c r="T7" s="28">
        <v>0.01</v>
      </c>
      <c r="U7" s="10">
        <v>5.75</v>
      </c>
      <c r="V7" s="17">
        <v>11.375</v>
      </c>
      <c r="W7" s="18">
        <f>IF(B7&gt;1,VLOOKUP(B7,$X$7:$Z$85,3),"")</f>
      </c>
      <c r="X7" s="28">
        <v>1</v>
      </c>
      <c r="Y7" s="28">
        <v>14.25</v>
      </c>
      <c r="Z7" s="28">
        <v>1</v>
      </c>
    </row>
    <row r="8" spans="1:26" ht="15.75" customHeight="1">
      <c r="A8" s="19">
        <v>2</v>
      </c>
      <c r="B8" s="2"/>
      <c r="C8" s="2"/>
      <c r="D8" s="20"/>
      <c r="E8" s="21">
        <f>IF(AND(B8&gt;1,C8&gt;1,M8&lt;50.01),M8*$M$5,IF(AND(B8&gt;1,C8&gt;1,M8&gt;50),"N/A",""))</f>
      </c>
      <c r="F8" s="21">
        <f>IF(AND(B8&gt;1,C8&gt;1),(M8*$M$5)+325,"")</f>
      </c>
      <c r="G8" s="21">
        <f aca="true" t="shared" si="0" ref="G8:G26">IF(AND(B8&gt;1,C8&gt;1),N8*$N$5,"")</f>
      </c>
      <c r="H8" s="21">
        <f>IF(AND(B8&gt;1,C8&gt;1),O8*$O$5,"")</f>
      </c>
      <c r="I8" s="21">
        <f>IF(AND(B8&gt;1,C8&gt;1),P8*$P$5,"")</f>
      </c>
      <c r="J8" s="21">
        <f>IF(AND(B8&gt;1,C8&gt;1),Q8*$Q$5,"")</f>
      </c>
      <c r="K8" s="21">
        <f>IF(AND(B8&gt;1,C8&gt;1),R8*$R$5,"")</f>
      </c>
      <c r="M8" s="10">
        <f aca="true" t="shared" si="1" ref="M8:M26">IF(AND(B8&gt;1,C8&gt;1),(B8+7)*(C8+10)/144,"")</f>
      </c>
      <c r="N8" s="10">
        <f aca="true" t="shared" si="2" ref="N8:N26">IF(AND(B8&gt;1,C8&gt;1),S8*(C8+6)/144,"")</f>
      </c>
      <c r="O8" s="10">
        <f aca="true" t="shared" si="3" ref="O8:O26">IF(AND(B8&gt;1,C8&gt;1),(B8+6)*(C8+6)/144,"")</f>
      </c>
      <c r="P8" s="10">
        <f aca="true" t="shared" si="4" ref="P8:P26">IF(AND(B8&gt;1,C8&gt;1),W8*(C8+9)/12,"")</f>
      </c>
      <c r="Q8" s="10">
        <f aca="true" t="shared" si="5" ref="Q8:Q26">IF(AND(B8&gt;1,C8&gt;1),W8*(C8+9)/12,"")</f>
      </c>
      <c r="R8" s="10">
        <f aca="true" t="shared" si="6" ref="R8:R26">IF(AND(B8&gt;1,C8&gt;1),W8*(C8+9)/12,"")</f>
      </c>
      <c r="S8" s="17">
        <f aca="true" t="shared" si="7" ref="S8:S26">IF(B8&gt;1,VLOOKUP(B8,$T$7:$V$94,3),"")</f>
      </c>
      <c r="T8" s="10">
        <v>5.76</v>
      </c>
      <c r="U8" s="10">
        <v>11.5</v>
      </c>
      <c r="V8" s="17">
        <v>17.75</v>
      </c>
      <c r="W8" s="18">
        <f aca="true" t="shared" si="8" ref="W8:W26">IF(B8&gt;1,VLOOKUP(B8,$X$7:$Z$85,3),"")</f>
      </c>
      <c r="X8" s="28">
        <v>14.26</v>
      </c>
      <c r="Y8" s="28">
        <v>20.5</v>
      </c>
      <c r="Z8" s="28">
        <v>2</v>
      </c>
    </row>
    <row r="9" spans="1:26" ht="15.75" customHeight="1">
      <c r="A9" s="22">
        <v>3</v>
      </c>
      <c r="B9" s="2"/>
      <c r="C9" s="2"/>
      <c r="D9" s="23"/>
      <c r="E9" s="24">
        <f aca="true" t="shared" si="9" ref="E9:E26">IF(AND(B9&gt;1,C9&gt;1,M9&lt;50.01),M9*$M$5,IF(AND(B9&gt;1,C9&gt;1,M9&gt;50),"N/A",""))</f>
      </c>
      <c r="F9" s="24">
        <f aca="true" t="shared" si="10" ref="F9:F26">IF(AND(B9&gt;1,C9&gt;1),(M9*$M$5)+325,"")</f>
      </c>
      <c r="G9" s="21">
        <f t="shared" si="0"/>
      </c>
      <c r="H9" s="24">
        <f aca="true" t="shared" si="11" ref="H9:H26">IF(AND(B9&gt;1,C9&gt;1),O9*$O$5,"")</f>
      </c>
      <c r="I9" s="24">
        <f aca="true" t="shared" si="12" ref="I9:I26">IF(AND(B9&gt;1,C9&gt;1),P9*$P$5,"")</f>
      </c>
      <c r="J9" s="24">
        <f aca="true" t="shared" si="13" ref="J9:J26">IF(AND(B9&gt;1,C9&gt;1),Q9*$Q$5,"")</f>
      </c>
      <c r="K9" s="24">
        <f aca="true" t="shared" si="14" ref="K9:K26">IF(AND(B9&gt;1,C9&gt;1),R9*$R$5,"")</f>
      </c>
      <c r="M9" s="10">
        <f t="shared" si="1"/>
      </c>
      <c r="N9" s="10">
        <f t="shared" si="2"/>
      </c>
      <c r="O9" s="10">
        <f t="shared" si="3"/>
      </c>
      <c r="P9" s="10">
        <f t="shared" si="4"/>
      </c>
      <c r="Q9" s="10">
        <f t="shared" si="5"/>
      </c>
      <c r="R9" s="10">
        <f t="shared" si="6"/>
      </c>
      <c r="S9" s="17">
        <f t="shared" si="7"/>
      </c>
      <c r="T9" s="10">
        <v>11.51</v>
      </c>
      <c r="U9" s="10">
        <v>17.25</v>
      </c>
      <c r="V9" s="17">
        <v>24.125</v>
      </c>
      <c r="W9" s="18">
        <f t="shared" si="8"/>
      </c>
      <c r="X9" s="28">
        <v>20.51</v>
      </c>
      <c r="Y9" s="28">
        <v>26.75</v>
      </c>
      <c r="Z9" s="28">
        <v>2</v>
      </c>
    </row>
    <row r="10" spans="1:26" ht="15.75" customHeight="1">
      <c r="A10" s="22">
        <v>4</v>
      </c>
      <c r="B10" s="2"/>
      <c r="C10" s="2"/>
      <c r="D10" s="23"/>
      <c r="E10" s="24">
        <f t="shared" si="9"/>
      </c>
      <c r="F10" s="24">
        <f t="shared" si="10"/>
      </c>
      <c r="G10" s="21">
        <f t="shared" si="0"/>
      </c>
      <c r="H10" s="24">
        <f t="shared" si="11"/>
      </c>
      <c r="I10" s="24">
        <f t="shared" si="12"/>
      </c>
      <c r="J10" s="24">
        <f t="shared" si="13"/>
      </c>
      <c r="K10" s="24">
        <f t="shared" si="14"/>
      </c>
      <c r="M10" s="10">
        <f t="shared" si="1"/>
      </c>
      <c r="N10" s="10">
        <f t="shared" si="2"/>
      </c>
      <c r="O10" s="10">
        <f t="shared" si="3"/>
      </c>
      <c r="P10" s="10">
        <f t="shared" si="4"/>
      </c>
      <c r="Q10" s="10">
        <f t="shared" si="5"/>
      </c>
      <c r="R10" s="10">
        <f t="shared" si="6"/>
      </c>
      <c r="S10" s="17">
        <f t="shared" si="7"/>
      </c>
      <c r="T10" s="10">
        <v>17.26</v>
      </c>
      <c r="U10" s="10">
        <v>23</v>
      </c>
      <c r="V10" s="17">
        <v>30.5</v>
      </c>
      <c r="W10" s="18">
        <f t="shared" si="8"/>
      </c>
      <c r="X10" s="28">
        <v>26.76</v>
      </c>
      <c r="Y10" s="28">
        <v>33</v>
      </c>
      <c r="Z10" s="28">
        <v>3</v>
      </c>
    </row>
    <row r="11" spans="1:26" ht="15.75" customHeight="1">
      <c r="A11" s="22">
        <v>5</v>
      </c>
      <c r="B11" s="2"/>
      <c r="C11" s="2"/>
      <c r="D11" s="23"/>
      <c r="E11" s="24">
        <f t="shared" si="9"/>
      </c>
      <c r="F11" s="24">
        <f t="shared" si="10"/>
      </c>
      <c r="G11" s="21">
        <f t="shared" si="0"/>
      </c>
      <c r="H11" s="24">
        <f t="shared" si="11"/>
      </c>
      <c r="I11" s="24">
        <f t="shared" si="12"/>
      </c>
      <c r="J11" s="24">
        <f t="shared" si="13"/>
      </c>
      <c r="K11" s="24">
        <f t="shared" si="14"/>
      </c>
      <c r="M11" s="10">
        <f t="shared" si="1"/>
      </c>
      <c r="N11" s="10">
        <f t="shared" si="2"/>
      </c>
      <c r="O11" s="10">
        <f t="shared" si="3"/>
      </c>
      <c r="P11" s="10">
        <f t="shared" si="4"/>
      </c>
      <c r="Q11" s="10">
        <f t="shared" si="5"/>
      </c>
      <c r="R11" s="10">
        <f t="shared" si="6"/>
      </c>
      <c r="S11" s="17">
        <f t="shared" si="7"/>
      </c>
      <c r="T11" s="10">
        <v>23.01</v>
      </c>
      <c r="U11" s="10">
        <v>28.75</v>
      </c>
      <c r="V11" s="17">
        <v>36.875</v>
      </c>
      <c r="W11" s="18">
        <f t="shared" si="8"/>
      </c>
      <c r="X11" s="28">
        <v>33.01</v>
      </c>
      <c r="Y11" s="28">
        <v>39.25</v>
      </c>
      <c r="Z11" s="28">
        <v>3</v>
      </c>
    </row>
    <row r="12" spans="1:26" ht="15.75" customHeight="1">
      <c r="A12" s="22">
        <v>6</v>
      </c>
      <c r="B12" s="2"/>
      <c r="C12" s="2"/>
      <c r="D12" s="23"/>
      <c r="E12" s="24">
        <f t="shared" si="9"/>
      </c>
      <c r="F12" s="24">
        <f t="shared" si="10"/>
      </c>
      <c r="G12" s="21">
        <f t="shared" si="0"/>
      </c>
      <c r="H12" s="24">
        <f t="shared" si="11"/>
      </c>
      <c r="I12" s="24">
        <f t="shared" si="12"/>
      </c>
      <c r="J12" s="24">
        <f t="shared" si="13"/>
      </c>
      <c r="K12" s="24">
        <f t="shared" si="14"/>
      </c>
      <c r="M12" s="10">
        <f t="shared" si="1"/>
      </c>
      <c r="N12" s="10">
        <f t="shared" si="2"/>
      </c>
      <c r="O12" s="10">
        <f t="shared" si="3"/>
      </c>
      <c r="P12" s="10">
        <f t="shared" si="4"/>
      </c>
      <c r="Q12" s="10">
        <f t="shared" si="5"/>
      </c>
      <c r="R12" s="10">
        <f t="shared" si="6"/>
      </c>
      <c r="S12" s="17">
        <f t="shared" si="7"/>
      </c>
      <c r="T12" s="10">
        <v>28.76</v>
      </c>
      <c r="U12" s="10">
        <v>34.5</v>
      </c>
      <c r="V12" s="17">
        <v>43.25</v>
      </c>
      <c r="W12" s="18">
        <f t="shared" si="8"/>
      </c>
      <c r="X12" s="28">
        <v>39.26</v>
      </c>
      <c r="Y12" s="28">
        <v>45.5</v>
      </c>
      <c r="Z12" s="28">
        <v>4</v>
      </c>
    </row>
    <row r="13" spans="1:26" ht="15.75" customHeight="1">
      <c r="A13" s="22">
        <v>7</v>
      </c>
      <c r="B13" s="2"/>
      <c r="C13" s="2"/>
      <c r="D13" s="23"/>
      <c r="E13" s="24">
        <f t="shared" si="9"/>
      </c>
      <c r="F13" s="24">
        <f t="shared" si="10"/>
      </c>
      <c r="G13" s="21">
        <f t="shared" si="0"/>
      </c>
      <c r="H13" s="24">
        <f t="shared" si="11"/>
      </c>
      <c r="I13" s="24">
        <f t="shared" si="12"/>
      </c>
      <c r="J13" s="24">
        <f t="shared" si="13"/>
      </c>
      <c r="K13" s="24">
        <f t="shared" si="14"/>
      </c>
      <c r="M13" s="10">
        <f t="shared" si="1"/>
      </c>
      <c r="N13" s="10">
        <f t="shared" si="2"/>
      </c>
      <c r="O13" s="10">
        <f t="shared" si="3"/>
      </c>
      <c r="P13" s="10">
        <f t="shared" si="4"/>
      </c>
      <c r="Q13" s="10">
        <f t="shared" si="5"/>
      </c>
      <c r="R13" s="10">
        <f t="shared" si="6"/>
      </c>
      <c r="S13" s="17">
        <f t="shared" si="7"/>
      </c>
      <c r="T13" s="10">
        <v>34.51</v>
      </c>
      <c r="U13" s="10">
        <v>40.25</v>
      </c>
      <c r="V13" s="17">
        <v>49.625</v>
      </c>
      <c r="W13" s="18">
        <f t="shared" si="8"/>
      </c>
      <c r="X13" s="28">
        <v>45.51</v>
      </c>
      <c r="Y13" s="28">
        <v>51.75</v>
      </c>
      <c r="Z13" s="28">
        <v>4</v>
      </c>
    </row>
    <row r="14" spans="1:26" ht="15.75" customHeight="1">
      <c r="A14" s="22">
        <v>8</v>
      </c>
      <c r="B14" s="2"/>
      <c r="C14" s="2"/>
      <c r="D14" s="23"/>
      <c r="E14" s="24">
        <f t="shared" si="9"/>
      </c>
      <c r="F14" s="24">
        <f t="shared" si="10"/>
      </c>
      <c r="G14" s="21">
        <f t="shared" si="0"/>
      </c>
      <c r="H14" s="24">
        <f t="shared" si="11"/>
      </c>
      <c r="I14" s="24">
        <f t="shared" si="12"/>
      </c>
      <c r="J14" s="24">
        <f t="shared" si="13"/>
      </c>
      <c r="K14" s="24">
        <f t="shared" si="14"/>
      </c>
      <c r="M14" s="10">
        <f t="shared" si="1"/>
      </c>
      <c r="N14" s="10">
        <f t="shared" si="2"/>
      </c>
      <c r="O14" s="10">
        <f t="shared" si="3"/>
      </c>
      <c r="P14" s="10">
        <f t="shared" si="4"/>
      </c>
      <c r="Q14" s="10">
        <f t="shared" si="5"/>
      </c>
      <c r="R14" s="10">
        <f t="shared" si="6"/>
      </c>
      <c r="S14" s="17">
        <f t="shared" si="7"/>
      </c>
      <c r="T14" s="10">
        <v>40.26</v>
      </c>
      <c r="U14" s="10">
        <v>46</v>
      </c>
      <c r="V14" s="17">
        <v>56</v>
      </c>
      <c r="W14" s="18">
        <f t="shared" si="8"/>
      </c>
      <c r="X14" s="28">
        <v>51.76</v>
      </c>
      <c r="Y14" s="28">
        <v>58</v>
      </c>
      <c r="Z14" s="28">
        <v>5</v>
      </c>
    </row>
    <row r="15" spans="1:26" ht="15.75" customHeight="1">
      <c r="A15" s="22">
        <v>9</v>
      </c>
      <c r="B15" s="2"/>
      <c r="C15" s="2"/>
      <c r="D15" s="23"/>
      <c r="E15" s="24">
        <f t="shared" si="9"/>
      </c>
      <c r="F15" s="24">
        <f t="shared" si="10"/>
      </c>
      <c r="G15" s="21">
        <f t="shared" si="0"/>
      </c>
      <c r="H15" s="24">
        <f t="shared" si="11"/>
      </c>
      <c r="I15" s="24">
        <f t="shared" si="12"/>
      </c>
      <c r="J15" s="24">
        <f t="shared" si="13"/>
      </c>
      <c r="K15" s="24">
        <f t="shared" si="14"/>
      </c>
      <c r="M15" s="10">
        <f t="shared" si="1"/>
      </c>
      <c r="N15" s="10">
        <f t="shared" si="2"/>
      </c>
      <c r="O15" s="10">
        <f t="shared" si="3"/>
      </c>
      <c r="P15" s="10">
        <f t="shared" si="4"/>
      </c>
      <c r="Q15" s="10">
        <f t="shared" si="5"/>
      </c>
      <c r="R15" s="10">
        <f t="shared" si="6"/>
      </c>
      <c r="S15" s="17">
        <f t="shared" si="7"/>
      </c>
      <c r="T15" s="10">
        <v>46.01</v>
      </c>
      <c r="U15" s="10">
        <v>51.75</v>
      </c>
      <c r="V15" s="17">
        <v>62.375</v>
      </c>
      <c r="W15" s="18">
        <f t="shared" si="8"/>
      </c>
      <c r="X15" s="28">
        <v>58.01</v>
      </c>
      <c r="Y15" s="28">
        <v>64.25</v>
      </c>
      <c r="Z15" s="28">
        <v>5</v>
      </c>
    </row>
    <row r="16" spans="1:26" ht="15.75" customHeight="1">
      <c r="A16" s="22">
        <v>10</v>
      </c>
      <c r="B16" s="2"/>
      <c r="C16" s="2"/>
      <c r="D16" s="23"/>
      <c r="E16" s="24">
        <f t="shared" si="9"/>
      </c>
      <c r="F16" s="24">
        <f t="shared" si="10"/>
      </c>
      <c r="G16" s="21">
        <f t="shared" si="0"/>
      </c>
      <c r="H16" s="24">
        <f t="shared" si="11"/>
      </c>
      <c r="I16" s="24">
        <f t="shared" si="12"/>
      </c>
      <c r="J16" s="24">
        <f t="shared" si="13"/>
      </c>
      <c r="K16" s="24">
        <f t="shared" si="14"/>
      </c>
      <c r="M16" s="10">
        <f t="shared" si="1"/>
      </c>
      <c r="N16" s="10">
        <f t="shared" si="2"/>
      </c>
      <c r="O16" s="10">
        <f t="shared" si="3"/>
      </c>
      <c r="P16" s="10">
        <f t="shared" si="4"/>
      </c>
      <c r="Q16" s="10">
        <f t="shared" si="5"/>
      </c>
      <c r="R16" s="10">
        <f t="shared" si="6"/>
      </c>
      <c r="S16" s="17">
        <f t="shared" si="7"/>
      </c>
      <c r="T16" s="10">
        <v>51.76</v>
      </c>
      <c r="U16" s="10">
        <v>57.5</v>
      </c>
      <c r="V16" s="17">
        <v>68.75</v>
      </c>
      <c r="W16" s="18">
        <f t="shared" si="8"/>
      </c>
      <c r="X16" s="28">
        <v>64.26</v>
      </c>
      <c r="Y16" s="28">
        <v>70.5</v>
      </c>
      <c r="Z16" s="28">
        <v>6</v>
      </c>
    </row>
    <row r="17" spans="1:26" ht="15.75" customHeight="1">
      <c r="A17" s="22">
        <v>11</v>
      </c>
      <c r="B17" s="2"/>
      <c r="C17" s="2"/>
      <c r="D17" s="23"/>
      <c r="E17" s="24">
        <f t="shared" si="9"/>
      </c>
      <c r="F17" s="24">
        <f t="shared" si="10"/>
      </c>
      <c r="G17" s="21">
        <f t="shared" si="0"/>
      </c>
      <c r="H17" s="24">
        <f t="shared" si="11"/>
      </c>
      <c r="I17" s="24">
        <f t="shared" si="12"/>
      </c>
      <c r="J17" s="24">
        <f t="shared" si="13"/>
      </c>
      <c r="K17" s="24">
        <f t="shared" si="14"/>
      </c>
      <c r="M17" s="10">
        <f t="shared" si="1"/>
      </c>
      <c r="N17" s="10">
        <f t="shared" si="2"/>
      </c>
      <c r="O17" s="10">
        <f t="shared" si="3"/>
      </c>
      <c r="P17" s="10">
        <f t="shared" si="4"/>
      </c>
      <c r="Q17" s="10">
        <f t="shared" si="5"/>
      </c>
      <c r="R17" s="10">
        <f t="shared" si="6"/>
      </c>
      <c r="S17" s="17">
        <f t="shared" si="7"/>
      </c>
      <c r="T17" s="10">
        <v>57.51</v>
      </c>
      <c r="U17" s="10">
        <v>63.25</v>
      </c>
      <c r="V17" s="17">
        <v>75.125</v>
      </c>
      <c r="W17" s="18">
        <f t="shared" si="8"/>
      </c>
      <c r="X17" s="28">
        <v>70.51</v>
      </c>
      <c r="Y17" s="28">
        <v>76.75</v>
      </c>
      <c r="Z17" s="28">
        <v>6</v>
      </c>
    </row>
    <row r="18" spans="1:26" ht="15.75" customHeight="1">
      <c r="A18" s="22">
        <v>12</v>
      </c>
      <c r="B18" s="2"/>
      <c r="C18" s="2"/>
      <c r="D18" s="23"/>
      <c r="E18" s="24">
        <f t="shared" si="9"/>
      </c>
      <c r="F18" s="24">
        <f t="shared" si="10"/>
      </c>
      <c r="G18" s="21">
        <f t="shared" si="0"/>
      </c>
      <c r="H18" s="24">
        <f t="shared" si="11"/>
      </c>
      <c r="I18" s="24">
        <f t="shared" si="12"/>
      </c>
      <c r="J18" s="24">
        <f t="shared" si="13"/>
      </c>
      <c r="K18" s="24">
        <f t="shared" si="14"/>
      </c>
      <c r="M18" s="10">
        <f t="shared" si="1"/>
      </c>
      <c r="N18" s="10">
        <f t="shared" si="2"/>
      </c>
      <c r="O18" s="10">
        <f t="shared" si="3"/>
      </c>
      <c r="P18" s="10">
        <f t="shared" si="4"/>
      </c>
      <c r="Q18" s="10">
        <f t="shared" si="5"/>
      </c>
      <c r="R18" s="10">
        <f t="shared" si="6"/>
      </c>
      <c r="S18" s="17">
        <f t="shared" si="7"/>
      </c>
      <c r="T18" s="10">
        <v>63.26</v>
      </c>
      <c r="U18" s="10">
        <v>69</v>
      </c>
      <c r="V18" s="17">
        <v>81.5</v>
      </c>
      <c r="W18" s="18">
        <f t="shared" si="8"/>
      </c>
      <c r="X18" s="28">
        <v>76.76</v>
      </c>
      <c r="Y18" s="28">
        <v>83</v>
      </c>
      <c r="Z18" s="28">
        <v>7</v>
      </c>
    </row>
    <row r="19" spans="1:26" ht="15.75" customHeight="1">
      <c r="A19" s="22">
        <v>13</v>
      </c>
      <c r="B19" s="2"/>
      <c r="C19" s="2"/>
      <c r="D19" s="23"/>
      <c r="E19" s="24">
        <f t="shared" si="9"/>
      </c>
      <c r="F19" s="24">
        <f t="shared" si="10"/>
      </c>
      <c r="G19" s="21">
        <f t="shared" si="0"/>
      </c>
      <c r="H19" s="24">
        <f t="shared" si="11"/>
      </c>
      <c r="I19" s="24">
        <f t="shared" si="12"/>
      </c>
      <c r="J19" s="24">
        <f t="shared" si="13"/>
      </c>
      <c r="K19" s="24">
        <f t="shared" si="14"/>
      </c>
      <c r="M19" s="10">
        <f t="shared" si="1"/>
      </c>
      <c r="N19" s="10">
        <f t="shared" si="2"/>
      </c>
      <c r="O19" s="10">
        <f t="shared" si="3"/>
      </c>
      <c r="P19" s="10">
        <f t="shared" si="4"/>
      </c>
      <c r="Q19" s="10">
        <f t="shared" si="5"/>
      </c>
      <c r="R19" s="10">
        <f t="shared" si="6"/>
      </c>
      <c r="S19" s="17">
        <f t="shared" si="7"/>
      </c>
      <c r="T19" s="10">
        <v>69.01</v>
      </c>
      <c r="U19" s="10">
        <v>74.75</v>
      </c>
      <c r="V19" s="17">
        <v>87.875</v>
      </c>
      <c r="W19" s="18">
        <f t="shared" si="8"/>
      </c>
      <c r="X19" s="28">
        <v>83.01</v>
      </c>
      <c r="Y19" s="28">
        <v>89.25</v>
      </c>
      <c r="Z19" s="28">
        <v>7</v>
      </c>
    </row>
    <row r="20" spans="1:26" ht="15.75" customHeight="1">
      <c r="A20" s="22">
        <v>14</v>
      </c>
      <c r="B20" s="2"/>
      <c r="C20" s="2"/>
      <c r="D20" s="23"/>
      <c r="E20" s="24">
        <f t="shared" si="9"/>
      </c>
      <c r="F20" s="24">
        <f t="shared" si="10"/>
      </c>
      <c r="G20" s="21">
        <f t="shared" si="0"/>
      </c>
      <c r="H20" s="24">
        <f t="shared" si="11"/>
      </c>
      <c r="I20" s="24">
        <f t="shared" si="12"/>
      </c>
      <c r="J20" s="24">
        <f t="shared" si="13"/>
      </c>
      <c r="K20" s="24">
        <f t="shared" si="14"/>
      </c>
      <c r="M20" s="10">
        <f t="shared" si="1"/>
      </c>
      <c r="N20" s="10">
        <f t="shared" si="2"/>
      </c>
      <c r="O20" s="10">
        <f t="shared" si="3"/>
      </c>
      <c r="P20" s="10">
        <f t="shared" si="4"/>
      </c>
      <c r="Q20" s="10">
        <f t="shared" si="5"/>
      </c>
      <c r="R20" s="10">
        <f t="shared" si="6"/>
      </c>
      <c r="S20" s="17">
        <f t="shared" si="7"/>
      </c>
      <c r="T20" s="10">
        <v>74.76</v>
      </c>
      <c r="U20" s="10">
        <v>80.5</v>
      </c>
      <c r="V20" s="17">
        <v>94.25</v>
      </c>
      <c r="W20" s="18">
        <f t="shared" si="8"/>
      </c>
      <c r="X20" s="28">
        <v>89.26</v>
      </c>
      <c r="Y20" s="28">
        <v>95.5</v>
      </c>
      <c r="Z20" s="28">
        <v>8</v>
      </c>
    </row>
    <row r="21" spans="1:26" ht="15.75" customHeight="1">
      <c r="A21" s="22">
        <v>15</v>
      </c>
      <c r="B21" s="2"/>
      <c r="C21" s="2"/>
      <c r="D21" s="23"/>
      <c r="E21" s="24">
        <f t="shared" si="9"/>
      </c>
      <c r="F21" s="24">
        <f t="shared" si="10"/>
      </c>
      <c r="G21" s="21">
        <f t="shared" si="0"/>
      </c>
      <c r="H21" s="24">
        <f t="shared" si="11"/>
      </c>
      <c r="I21" s="24">
        <f t="shared" si="12"/>
      </c>
      <c r="J21" s="24">
        <f t="shared" si="13"/>
      </c>
      <c r="K21" s="24">
        <f t="shared" si="14"/>
      </c>
      <c r="M21" s="10">
        <f t="shared" si="1"/>
      </c>
      <c r="N21" s="10">
        <f t="shared" si="2"/>
      </c>
      <c r="O21" s="10">
        <f t="shared" si="3"/>
      </c>
      <c r="P21" s="10">
        <f t="shared" si="4"/>
      </c>
      <c r="Q21" s="10">
        <f t="shared" si="5"/>
      </c>
      <c r="R21" s="10">
        <f t="shared" si="6"/>
      </c>
      <c r="S21" s="17">
        <f t="shared" si="7"/>
      </c>
      <c r="T21" s="10">
        <v>80.51</v>
      </c>
      <c r="U21" s="10">
        <v>86.25</v>
      </c>
      <c r="V21" s="17">
        <v>100.625</v>
      </c>
      <c r="W21" s="18">
        <f t="shared" si="8"/>
      </c>
      <c r="X21" s="28">
        <v>95.51</v>
      </c>
      <c r="Y21" s="28">
        <v>101.75</v>
      </c>
      <c r="Z21" s="28">
        <v>8</v>
      </c>
    </row>
    <row r="22" spans="1:26" ht="15.75" customHeight="1">
      <c r="A22" s="22">
        <v>16</v>
      </c>
      <c r="B22" s="2"/>
      <c r="C22" s="2"/>
      <c r="D22" s="23"/>
      <c r="E22" s="24">
        <f t="shared" si="9"/>
      </c>
      <c r="F22" s="24">
        <f t="shared" si="10"/>
      </c>
      <c r="G22" s="21">
        <f t="shared" si="0"/>
      </c>
      <c r="H22" s="24">
        <f t="shared" si="11"/>
      </c>
      <c r="I22" s="24">
        <f t="shared" si="12"/>
      </c>
      <c r="J22" s="24">
        <f t="shared" si="13"/>
      </c>
      <c r="K22" s="24">
        <f t="shared" si="14"/>
      </c>
      <c r="M22" s="10">
        <f t="shared" si="1"/>
      </c>
      <c r="N22" s="10">
        <f t="shared" si="2"/>
      </c>
      <c r="O22" s="10">
        <f t="shared" si="3"/>
      </c>
      <c r="P22" s="10">
        <f t="shared" si="4"/>
      </c>
      <c r="Q22" s="10">
        <f t="shared" si="5"/>
      </c>
      <c r="R22" s="10">
        <f t="shared" si="6"/>
      </c>
      <c r="S22" s="17">
        <f t="shared" si="7"/>
      </c>
      <c r="T22" s="10">
        <v>86.26</v>
      </c>
      <c r="U22" s="10">
        <v>92</v>
      </c>
      <c r="V22" s="17">
        <v>107</v>
      </c>
      <c r="W22" s="18">
        <f t="shared" si="8"/>
      </c>
      <c r="X22" s="28">
        <v>101.76</v>
      </c>
      <c r="Y22" s="28">
        <v>108</v>
      </c>
      <c r="Z22" s="28">
        <v>9</v>
      </c>
    </row>
    <row r="23" spans="1:26" ht="15.75" customHeight="1">
      <c r="A23" s="22">
        <v>17</v>
      </c>
      <c r="B23" s="2"/>
      <c r="C23" s="2"/>
      <c r="D23" s="23"/>
      <c r="E23" s="24">
        <f t="shared" si="9"/>
      </c>
      <c r="F23" s="24">
        <f t="shared" si="10"/>
      </c>
      <c r="G23" s="21">
        <f t="shared" si="0"/>
      </c>
      <c r="H23" s="24">
        <f t="shared" si="11"/>
      </c>
      <c r="I23" s="24">
        <f t="shared" si="12"/>
      </c>
      <c r="J23" s="24">
        <f t="shared" si="13"/>
      </c>
      <c r="K23" s="24">
        <f t="shared" si="14"/>
      </c>
      <c r="M23" s="10">
        <f t="shared" si="1"/>
      </c>
      <c r="N23" s="10">
        <f t="shared" si="2"/>
      </c>
      <c r="O23" s="10">
        <f t="shared" si="3"/>
      </c>
      <c r="P23" s="10">
        <f t="shared" si="4"/>
      </c>
      <c r="Q23" s="10">
        <f t="shared" si="5"/>
      </c>
      <c r="R23" s="10">
        <f t="shared" si="6"/>
      </c>
      <c r="S23" s="17">
        <f t="shared" si="7"/>
      </c>
      <c r="T23" s="10">
        <v>92.01</v>
      </c>
      <c r="U23" s="10">
        <v>97.75</v>
      </c>
      <c r="V23" s="17">
        <v>113.375</v>
      </c>
      <c r="W23" s="18">
        <f t="shared" si="8"/>
      </c>
      <c r="X23" s="28">
        <v>108.01</v>
      </c>
      <c r="Y23" s="28">
        <v>114.25</v>
      </c>
      <c r="Z23" s="28">
        <v>9</v>
      </c>
    </row>
    <row r="24" spans="1:26" ht="15.75" customHeight="1">
      <c r="A24" s="22">
        <v>18</v>
      </c>
      <c r="B24" s="2"/>
      <c r="C24" s="2"/>
      <c r="D24" s="23"/>
      <c r="E24" s="24">
        <f t="shared" si="9"/>
      </c>
      <c r="F24" s="24">
        <f t="shared" si="10"/>
      </c>
      <c r="G24" s="21">
        <f t="shared" si="0"/>
      </c>
      <c r="H24" s="24">
        <f t="shared" si="11"/>
      </c>
      <c r="I24" s="24">
        <f t="shared" si="12"/>
      </c>
      <c r="J24" s="24">
        <f t="shared" si="13"/>
      </c>
      <c r="K24" s="24">
        <f t="shared" si="14"/>
      </c>
      <c r="M24" s="10">
        <f t="shared" si="1"/>
      </c>
      <c r="N24" s="10">
        <f t="shared" si="2"/>
      </c>
      <c r="O24" s="10">
        <f t="shared" si="3"/>
      </c>
      <c r="P24" s="10">
        <f t="shared" si="4"/>
      </c>
      <c r="Q24" s="10">
        <f t="shared" si="5"/>
      </c>
      <c r="R24" s="10">
        <f t="shared" si="6"/>
      </c>
      <c r="S24" s="17">
        <f t="shared" si="7"/>
      </c>
      <c r="T24" s="10">
        <v>97.76</v>
      </c>
      <c r="U24" s="10">
        <v>103.5</v>
      </c>
      <c r="V24" s="17">
        <v>119.75</v>
      </c>
      <c r="W24" s="18">
        <f t="shared" si="8"/>
      </c>
      <c r="X24" s="28">
        <v>114.26</v>
      </c>
      <c r="Y24" s="28">
        <v>120.5</v>
      </c>
      <c r="Z24" s="28">
        <v>10</v>
      </c>
    </row>
    <row r="25" spans="1:26" ht="15.75" customHeight="1">
      <c r="A25" s="22">
        <v>19</v>
      </c>
      <c r="B25" s="2"/>
      <c r="C25" s="2"/>
      <c r="D25" s="23"/>
      <c r="E25" s="24">
        <f t="shared" si="9"/>
      </c>
      <c r="F25" s="24">
        <f t="shared" si="10"/>
      </c>
      <c r="G25" s="21">
        <f t="shared" si="0"/>
      </c>
      <c r="H25" s="24">
        <f t="shared" si="11"/>
      </c>
      <c r="I25" s="24">
        <f t="shared" si="12"/>
      </c>
      <c r="J25" s="24">
        <f t="shared" si="13"/>
      </c>
      <c r="K25" s="24">
        <f t="shared" si="14"/>
      </c>
      <c r="M25" s="10">
        <f t="shared" si="1"/>
      </c>
      <c r="N25" s="10">
        <f t="shared" si="2"/>
      </c>
      <c r="O25" s="10">
        <f t="shared" si="3"/>
      </c>
      <c r="P25" s="10">
        <f t="shared" si="4"/>
      </c>
      <c r="Q25" s="10">
        <f t="shared" si="5"/>
      </c>
      <c r="R25" s="10">
        <f t="shared" si="6"/>
      </c>
      <c r="S25" s="17">
        <f t="shared" si="7"/>
      </c>
      <c r="T25" s="10">
        <v>103.51</v>
      </c>
      <c r="U25" s="10">
        <v>109.25</v>
      </c>
      <c r="V25" s="17">
        <v>126.125</v>
      </c>
      <c r="W25" s="18">
        <f t="shared" si="8"/>
      </c>
      <c r="X25" s="28">
        <v>120.51</v>
      </c>
      <c r="Y25" s="28">
        <v>126.75</v>
      </c>
      <c r="Z25" s="28">
        <v>10</v>
      </c>
    </row>
    <row r="26" spans="1:26" ht="15.75" customHeight="1" thickBot="1">
      <c r="A26" s="25">
        <v>20</v>
      </c>
      <c r="B26" s="3"/>
      <c r="C26" s="3"/>
      <c r="D26" s="26"/>
      <c r="E26" s="27">
        <f t="shared" si="9"/>
      </c>
      <c r="F26" s="27">
        <f t="shared" si="10"/>
      </c>
      <c r="G26" s="27">
        <f t="shared" si="0"/>
      </c>
      <c r="H26" s="27">
        <f t="shared" si="11"/>
      </c>
      <c r="I26" s="27">
        <f t="shared" si="12"/>
      </c>
      <c r="J26" s="27">
        <f t="shared" si="13"/>
      </c>
      <c r="K26" s="27">
        <f t="shared" si="14"/>
      </c>
      <c r="M26" s="10">
        <f t="shared" si="1"/>
      </c>
      <c r="N26" s="10">
        <f t="shared" si="2"/>
      </c>
      <c r="O26" s="10">
        <f t="shared" si="3"/>
      </c>
      <c r="P26" s="10">
        <f t="shared" si="4"/>
      </c>
      <c r="Q26" s="10">
        <f t="shared" si="5"/>
      </c>
      <c r="R26" s="10">
        <f t="shared" si="6"/>
      </c>
      <c r="S26" s="17">
        <f t="shared" si="7"/>
      </c>
      <c r="T26" s="10">
        <v>109.26</v>
      </c>
      <c r="U26" s="10">
        <v>115</v>
      </c>
      <c r="V26" s="17">
        <v>132.5</v>
      </c>
      <c r="W26" s="18">
        <f t="shared" si="8"/>
      </c>
      <c r="X26" s="28">
        <v>126.76</v>
      </c>
      <c r="Y26" s="28">
        <v>133</v>
      </c>
      <c r="Z26" s="28">
        <v>11</v>
      </c>
    </row>
    <row r="27" spans="1:26" ht="15.75" customHeight="1">
      <c r="A27" s="31" t="s">
        <v>21</v>
      </c>
      <c r="B27" s="31"/>
      <c r="C27" s="31"/>
      <c r="D27" s="31"/>
      <c r="E27" s="31"/>
      <c r="F27" s="31"/>
      <c r="T27" s="10">
        <v>115.01</v>
      </c>
      <c r="U27" s="10">
        <v>120.75</v>
      </c>
      <c r="V27" s="17">
        <v>138.875</v>
      </c>
      <c r="X27" s="28">
        <v>133.01</v>
      </c>
      <c r="Y27" s="28">
        <v>139.25</v>
      </c>
      <c r="Z27" s="28">
        <v>11</v>
      </c>
    </row>
    <row r="28" spans="1:26" ht="15.75" customHeight="1">
      <c r="A28" s="32" t="s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T28" s="10">
        <v>120.76</v>
      </c>
      <c r="U28" s="10">
        <v>126.5</v>
      </c>
      <c r="V28" s="17">
        <v>145.25</v>
      </c>
      <c r="X28" s="28">
        <v>139.26</v>
      </c>
      <c r="Y28" s="28">
        <v>145.5</v>
      </c>
      <c r="Z28" s="28">
        <v>12</v>
      </c>
    </row>
    <row r="29" spans="1:26" ht="15.75" customHeight="1">
      <c r="A29" s="32" t="s">
        <v>25</v>
      </c>
      <c r="B29" s="32"/>
      <c r="C29" s="32"/>
      <c r="D29" s="32"/>
      <c r="E29" s="32"/>
      <c r="F29" s="32"/>
      <c r="G29" s="32"/>
      <c r="H29" s="32"/>
      <c r="I29" s="32"/>
      <c r="T29" s="10">
        <v>126.51</v>
      </c>
      <c r="U29" s="10">
        <v>132.25</v>
      </c>
      <c r="V29" s="17">
        <v>151.625</v>
      </c>
      <c r="X29" s="28">
        <v>145.51</v>
      </c>
      <c r="Y29" s="28">
        <v>151.75</v>
      </c>
      <c r="Z29" s="28">
        <v>12</v>
      </c>
    </row>
    <row r="30" spans="1:26" ht="15.75" customHeight="1">
      <c r="A30" s="40" t="s">
        <v>23</v>
      </c>
      <c r="B30" s="32"/>
      <c r="C30" s="32"/>
      <c r="D30" s="32"/>
      <c r="E30" s="32"/>
      <c r="F30" s="32"/>
      <c r="G30" s="32"/>
      <c r="H30" s="32"/>
      <c r="I30" s="32"/>
      <c r="T30" s="10">
        <v>132.26</v>
      </c>
      <c r="U30" s="10">
        <v>138</v>
      </c>
      <c r="V30" s="17">
        <v>158</v>
      </c>
      <c r="X30" s="28">
        <v>151.76</v>
      </c>
      <c r="Y30" s="28">
        <v>158</v>
      </c>
      <c r="Z30" s="28">
        <v>13</v>
      </c>
    </row>
    <row r="31" spans="1:26" ht="15.75" customHeight="1">
      <c r="A31" s="5"/>
      <c r="T31" s="10">
        <v>138.01</v>
      </c>
      <c r="U31" s="10">
        <v>143.75</v>
      </c>
      <c r="V31" s="17">
        <v>164.375</v>
      </c>
      <c r="X31" s="28">
        <v>158.01</v>
      </c>
      <c r="Y31" s="28">
        <v>164.25</v>
      </c>
      <c r="Z31" s="28">
        <v>13</v>
      </c>
    </row>
    <row r="32" spans="1:26" ht="15.75" customHeight="1">
      <c r="A32" s="36" t="s">
        <v>12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T32" s="10">
        <v>143.76</v>
      </c>
      <c r="U32" s="10">
        <v>149.5</v>
      </c>
      <c r="V32" s="17">
        <v>170.75</v>
      </c>
      <c r="X32" s="28">
        <v>164.26</v>
      </c>
      <c r="Y32" s="28">
        <v>170.5</v>
      </c>
      <c r="Z32" s="28">
        <v>14</v>
      </c>
    </row>
    <row r="33" spans="20:26" ht="15.75" customHeight="1">
      <c r="T33" s="10">
        <v>149.51</v>
      </c>
      <c r="U33" s="10">
        <v>155.25</v>
      </c>
      <c r="V33" s="17">
        <v>177.125</v>
      </c>
      <c r="X33" s="28">
        <v>170.51</v>
      </c>
      <c r="Y33" s="28">
        <v>176.75</v>
      </c>
      <c r="Z33" s="28">
        <v>14</v>
      </c>
    </row>
    <row r="34" spans="20:26" ht="15.75" customHeight="1">
      <c r="T34" s="10">
        <v>155.26</v>
      </c>
      <c r="U34" s="10">
        <v>161</v>
      </c>
      <c r="V34" s="17">
        <v>183.5</v>
      </c>
      <c r="X34" s="28">
        <v>176.76</v>
      </c>
      <c r="Y34" s="28">
        <v>183</v>
      </c>
      <c r="Z34" s="28">
        <v>15</v>
      </c>
    </row>
    <row r="35" spans="20:26" ht="12.75">
      <c r="T35" s="10">
        <v>161.01</v>
      </c>
      <c r="U35" s="10">
        <v>166.75</v>
      </c>
      <c r="V35" s="17">
        <v>189.875</v>
      </c>
      <c r="X35" s="28">
        <v>183.01</v>
      </c>
      <c r="Y35" s="28">
        <v>189.25</v>
      </c>
      <c r="Z35" s="28">
        <v>15</v>
      </c>
    </row>
    <row r="36" spans="20:26" ht="12.75">
      <c r="T36" s="10">
        <v>166.76</v>
      </c>
      <c r="U36" s="10">
        <v>172.5</v>
      </c>
      <c r="V36" s="17">
        <v>196.25</v>
      </c>
      <c r="X36" s="28">
        <v>189.26</v>
      </c>
      <c r="Y36" s="28">
        <v>195.5</v>
      </c>
      <c r="Z36" s="28">
        <v>16</v>
      </c>
    </row>
    <row r="37" spans="20:26" ht="12.75">
      <c r="T37" s="10">
        <v>172.51</v>
      </c>
      <c r="U37" s="10">
        <v>178.25</v>
      </c>
      <c r="V37" s="17">
        <v>202.625</v>
      </c>
      <c r="X37" s="28">
        <v>195.51</v>
      </c>
      <c r="Y37" s="28">
        <v>201.75</v>
      </c>
      <c r="Z37" s="28">
        <v>16</v>
      </c>
    </row>
    <row r="38" spans="20:26" ht="12.75">
      <c r="T38" s="10">
        <v>178.26</v>
      </c>
      <c r="U38" s="10">
        <v>184</v>
      </c>
      <c r="V38" s="17">
        <v>209</v>
      </c>
      <c r="X38" s="28">
        <v>201.76</v>
      </c>
      <c r="Y38" s="28">
        <v>208</v>
      </c>
      <c r="Z38" s="28">
        <v>17</v>
      </c>
    </row>
    <row r="39" spans="20:26" ht="12.75">
      <c r="T39" s="10">
        <v>184.01</v>
      </c>
      <c r="U39" s="10">
        <v>189.75</v>
      </c>
      <c r="V39" s="17">
        <v>215.375</v>
      </c>
      <c r="X39" s="28">
        <v>208.01</v>
      </c>
      <c r="Y39" s="28">
        <v>214.25</v>
      </c>
      <c r="Z39" s="28">
        <v>17</v>
      </c>
    </row>
    <row r="40" spans="20:26" ht="12.75">
      <c r="T40" s="10">
        <v>189.76</v>
      </c>
      <c r="U40" s="10">
        <v>195.5</v>
      </c>
      <c r="V40" s="17">
        <v>221.75</v>
      </c>
      <c r="X40" s="28">
        <v>214.26</v>
      </c>
      <c r="Y40" s="28">
        <v>220.5</v>
      </c>
      <c r="Z40" s="28">
        <v>18</v>
      </c>
    </row>
    <row r="41" spans="20:26" ht="12.75">
      <c r="T41" s="10">
        <v>195.51</v>
      </c>
      <c r="U41" s="10">
        <v>201.25</v>
      </c>
      <c r="V41" s="17">
        <v>228.125</v>
      </c>
      <c r="X41" s="28">
        <v>220.51</v>
      </c>
      <c r="Y41" s="28">
        <v>226.75</v>
      </c>
      <c r="Z41" s="28">
        <v>18</v>
      </c>
    </row>
    <row r="42" spans="20:26" ht="12.75">
      <c r="T42" s="10">
        <v>201.26</v>
      </c>
      <c r="U42" s="10" t="s">
        <v>16</v>
      </c>
      <c r="V42" s="17">
        <v>234.5</v>
      </c>
      <c r="X42" s="28">
        <v>226.76</v>
      </c>
      <c r="Y42" s="28">
        <v>233</v>
      </c>
      <c r="Z42" s="28">
        <v>19</v>
      </c>
    </row>
    <row r="43" spans="20:26" ht="12.75">
      <c r="T43" s="10">
        <v>207.01</v>
      </c>
      <c r="U43" s="10">
        <v>212.75</v>
      </c>
      <c r="V43" s="17">
        <v>240.875</v>
      </c>
      <c r="X43" s="28">
        <v>233.01</v>
      </c>
      <c r="Y43" s="28">
        <v>239.25</v>
      </c>
      <c r="Z43" s="28">
        <v>19</v>
      </c>
    </row>
    <row r="44" spans="20:26" ht="12.75">
      <c r="T44" s="10">
        <v>212.76</v>
      </c>
      <c r="U44" s="10">
        <v>218.5</v>
      </c>
      <c r="V44" s="17">
        <v>247.25</v>
      </c>
      <c r="X44" s="28">
        <v>239.26</v>
      </c>
      <c r="Y44" s="28">
        <v>245.5</v>
      </c>
      <c r="Z44" s="28">
        <v>20</v>
      </c>
    </row>
    <row r="45" spans="20:26" ht="12.75">
      <c r="T45" s="10">
        <v>218.51</v>
      </c>
      <c r="U45" s="10">
        <v>224.25</v>
      </c>
      <c r="V45" s="17">
        <v>253.625</v>
      </c>
      <c r="X45" s="28">
        <v>245.51</v>
      </c>
      <c r="Y45" s="28">
        <v>251.75</v>
      </c>
      <c r="Z45" s="28">
        <v>20</v>
      </c>
    </row>
    <row r="46" spans="20:26" ht="12.75">
      <c r="T46" s="10">
        <v>224.26</v>
      </c>
      <c r="U46" s="10">
        <v>230</v>
      </c>
      <c r="V46" s="17">
        <v>260</v>
      </c>
      <c r="X46" s="28">
        <v>251.76</v>
      </c>
      <c r="Y46" s="28">
        <v>258</v>
      </c>
      <c r="Z46" s="28">
        <v>21</v>
      </c>
    </row>
    <row r="47" spans="20:26" ht="12.75">
      <c r="T47" s="10">
        <v>230.01</v>
      </c>
      <c r="U47" s="10">
        <v>235.75</v>
      </c>
      <c r="V47" s="17">
        <v>266.375</v>
      </c>
      <c r="X47" s="28">
        <v>258.01</v>
      </c>
      <c r="Y47" s="28">
        <v>264.25</v>
      </c>
      <c r="Z47" s="28">
        <v>21</v>
      </c>
    </row>
    <row r="48" spans="20:26" ht="12.75">
      <c r="T48" s="10">
        <v>235.76</v>
      </c>
      <c r="U48" s="10">
        <v>241.5</v>
      </c>
      <c r="V48" s="17">
        <v>272.75</v>
      </c>
      <c r="X48" s="28">
        <v>264.26</v>
      </c>
      <c r="Y48" s="28">
        <v>270.5</v>
      </c>
      <c r="Z48" s="28">
        <v>22</v>
      </c>
    </row>
    <row r="49" spans="20:26" ht="12.75">
      <c r="T49" s="10">
        <v>241.51</v>
      </c>
      <c r="U49" s="10">
        <v>247.25</v>
      </c>
      <c r="V49" s="17">
        <v>279.125</v>
      </c>
      <c r="X49" s="28">
        <v>270.51</v>
      </c>
      <c r="Y49" s="28">
        <v>276.75</v>
      </c>
      <c r="Z49" s="28">
        <v>22</v>
      </c>
    </row>
    <row r="50" spans="20:26" ht="12.75">
      <c r="T50" s="10">
        <v>247.26</v>
      </c>
      <c r="U50" s="10">
        <v>253</v>
      </c>
      <c r="V50" s="17">
        <v>285.5</v>
      </c>
      <c r="X50" s="28">
        <v>276.76</v>
      </c>
      <c r="Y50" s="28">
        <v>283</v>
      </c>
      <c r="Z50" s="28">
        <v>23</v>
      </c>
    </row>
    <row r="51" spans="20:26" ht="12.75">
      <c r="T51" s="10">
        <v>253.01</v>
      </c>
      <c r="U51" s="10">
        <v>258.75</v>
      </c>
      <c r="V51" s="17">
        <v>291.875</v>
      </c>
      <c r="X51" s="28">
        <v>283.01</v>
      </c>
      <c r="Y51" s="28">
        <v>289.25</v>
      </c>
      <c r="Z51" s="28">
        <v>23</v>
      </c>
    </row>
    <row r="52" spans="20:26" ht="12.75">
      <c r="T52" s="10">
        <v>258.76</v>
      </c>
      <c r="U52" s="10">
        <v>264.5</v>
      </c>
      <c r="V52" s="17">
        <v>298.25</v>
      </c>
      <c r="X52" s="28">
        <v>289.26</v>
      </c>
      <c r="Y52" s="28">
        <v>295.5</v>
      </c>
      <c r="Z52" s="28">
        <v>24</v>
      </c>
    </row>
    <row r="53" spans="20:26" ht="12.75">
      <c r="T53" s="10">
        <v>264.51</v>
      </c>
      <c r="U53" s="10">
        <v>270.25</v>
      </c>
      <c r="V53" s="17">
        <v>304.625</v>
      </c>
      <c r="X53" s="28">
        <v>295.51</v>
      </c>
      <c r="Y53" s="28">
        <v>301.75</v>
      </c>
      <c r="Z53" s="28">
        <v>24</v>
      </c>
    </row>
    <row r="54" spans="20:26" ht="12.75">
      <c r="T54" s="10">
        <v>270.26</v>
      </c>
      <c r="U54" s="10">
        <v>276</v>
      </c>
      <c r="V54" s="17">
        <v>311</v>
      </c>
      <c r="X54" s="28">
        <v>301.76</v>
      </c>
      <c r="Y54" s="28">
        <v>308</v>
      </c>
      <c r="Z54" s="28">
        <v>25</v>
      </c>
    </row>
    <row r="55" spans="20:26" ht="12.75">
      <c r="T55" s="10">
        <v>276.01</v>
      </c>
      <c r="U55" s="10">
        <v>281.75</v>
      </c>
      <c r="V55" s="17">
        <v>317.375</v>
      </c>
      <c r="X55" s="28">
        <v>308.01</v>
      </c>
      <c r="Y55" s="28">
        <v>314.25</v>
      </c>
      <c r="Z55" s="28">
        <v>25</v>
      </c>
    </row>
    <row r="56" spans="20:26" ht="12.75">
      <c r="T56" s="10">
        <v>281.76</v>
      </c>
      <c r="U56" s="10">
        <v>287.5</v>
      </c>
      <c r="V56" s="17">
        <v>323.75</v>
      </c>
      <c r="X56" s="28">
        <v>314.26</v>
      </c>
      <c r="Y56" s="28">
        <v>320.5</v>
      </c>
      <c r="Z56" s="28">
        <v>26</v>
      </c>
    </row>
    <row r="57" spans="20:26" ht="12.75">
      <c r="T57" s="10">
        <v>287.51</v>
      </c>
      <c r="U57" s="10">
        <v>293.25</v>
      </c>
      <c r="V57" s="17">
        <v>330.125</v>
      </c>
      <c r="X57" s="28">
        <v>320.51</v>
      </c>
      <c r="Y57" s="28">
        <v>326.75</v>
      </c>
      <c r="Z57" s="28">
        <v>26</v>
      </c>
    </row>
    <row r="58" spans="20:26" ht="12.75">
      <c r="T58" s="10">
        <v>293.26</v>
      </c>
      <c r="U58" s="10">
        <v>299</v>
      </c>
      <c r="V58" s="17">
        <v>336.5</v>
      </c>
      <c r="X58" s="28">
        <v>326.76</v>
      </c>
      <c r="Y58" s="28">
        <v>333</v>
      </c>
      <c r="Z58" s="28">
        <v>27</v>
      </c>
    </row>
    <row r="59" spans="20:26" ht="12.75">
      <c r="T59" s="10">
        <v>299.01</v>
      </c>
      <c r="U59" s="10">
        <v>304.75</v>
      </c>
      <c r="V59" s="17">
        <v>342.875</v>
      </c>
      <c r="X59" s="28">
        <v>333.01</v>
      </c>
      <c r="Y59" s="28">
        <v>339.25</v>
      </c>
      <c r="Z59" s="28">
        <v>27</v>
      </c>
    </row>
    <row r="60" spans="20:26" ht="12.75">
      <c r="T60" s="10">
        <v>304.76</v>
      </c>
      <c r="U60" s="10">
        <v>310.5</v>
      </c>
      <c r="V60" s="17">
        <v>349.25</v>
      </c>
      <c r="X60" s="28">
        <v>339.26</v>
      </c>
      <c r="Y60" s="28">
        <v>345.5</v>
      </c>
      <c r="Z60" s="28">
        <v>28</v>
      </c>
    </row>
    <row r="61" spans="20:26" ht="12.75">
      <c r="T61" s="10">
        <v>310.51</v>
      </c>
      <c r="U61" s="10">
        <v>316.25</v>
      </c>
      <c r="V61" s="17">
        <v>355.625</v>
      </c>
      <c r="X61" s="28">
        <v>345.51</v>
      </c>
      <c r="Y61" s="28">
        <v>351.75</v>
      </c>
      <c r="Z61" s="28">
        <v>28</v>
      </c>
    </row>
    <row r="62" spans="20:26" ht="12.75">
      <c r="T62" s="10">
        <v>316.26</v>
      </c>
      <c r="U62" s="10">
        <v>322</v>
      </c>
      <c r="V62" s="17">
        <v>362</v>
      </c>
      <c r="X62" s="28">
        <v>351.76</v>
      </c>
      <c r="Y62" s="28">
        <v>358</v>
      </c>
      <c r="Z62" s="28">
        <v>29</v>
      </c>
    </row>
    <row r="63" spans="20:26" ht="12.75">
      <c r="T63" s="10">
        <v>322.01</v>
      </c>
      <c r="U63" s="10">
        <v>327.75</v>
      </c>
      <c r="V63" s="17">
        <v>368.375</v>
      </c>
      <c r="X63" s="28">
        <v>358.01</v>
      </c>
      <c r="Y63" s="28">
        <v>364.25</v>
      </c>
      <c r="Z63" s="28">
        <v>29</v>
      </c>
    </row>
    <row r="64" spans="20:26" ht="12.75">
      <c r="T64" s="10">
        <v>327.76</v>
      </c>
      <c r="U64" s="10">
        <v>333.5</v>
      </c>
      <c r="V64" s="17">
        <v>374.75</v>
      </c>
      <c r="X64" s="28">
        <v>364.26</v>
      </c>
      <c r="Y64" s="28">
        <v>370.5</v>
      </c>
      <c r="Z64" s="28">
        <v>30</v>
      </c>
    </row>
    <row r="65" spans="20:26" ht="12.75">
      <c r="T65" s="10">
        <v>333.51</v>
      </c>
      <c r="U65" s="10">
        <v>339.25</v>
      </c>
      <c r="V65" s="17">
        <v>381.125</v>
      </c>
      <c r="X65" s="28">
        <v>370.51</v>
      </c>
      <c r="Y65" s="28">
        <v>376.75</v>
      </c>
      <c r="Z65" s="28">
        <v>30</v>
      </c>
    </row>
    <row r="66" spans="20:26" ht="12.75">
      <c r="T66" s="10">
        <v>339.26</v>
      </c>
      <c r="U66" s="10">
        <v>345</v>
      </c>
      <c r="V66" s="17">
        <v>387.5</v>
      </c>
      <c r="X66" s="28">
        <v>376.76</v>
      </c>
      <c r="Y66" s="28">
        <v>383</v>
      </c>
      <c r="Z66" s="28">
        <v>31</v>
      </c>
    </row>
    <row r="67" spans="20:26" ht="12.75">
      <c r="T67" s="10">
        <v>345.01</v>
      </c>
      <c r="U67" s="10">
        <v>350.75</v>
      </c>
      <c r="V67" s="17">
        <v>393.875</v>
      </c>
      <c r="X67" s="28">
        <v>383.01</v>
      </c>
      <c r="Y67" s="28">
        <v>389.25</v>
      </c>
      <c r="Z67" s="28">
        <v>31</v>
      </c>
    </row>
    <row r="68" spans="20:26" ht="12.75">
      <c r="T68" s="10">
        <v>350.76</v>
      </c>
      <c r="U68" s="10">
        <v>356.5</v>
      </c>
      <c r="V68" s="17">
        <v>400.25</v>
      </c>
      <c r="X68" s="28">
        <v>389.26</v>
      </c>
      <c r="Y68" s="28">
        <v>395.5</v>
      </c>
      <c r="Z68" s="28">
        <v>32</v>
      </c>
    </row>
    <row r="69" spans="20:26" ht="12.75">
      <c r="T69" s="10">
        <v>356.51</v>
      </c>
      <c r="U69" s="10">
        <v>362.25</v>
      </c>
      <c r="V69" s="17">
        <v>406.625</v>
      </c>
      <c r="X69" s="28">
        <v>395.51</v>
      </c>
      <c r="Y69" s="28">
        <v>401.75</v>
      </c>
      <c r="Z69" s="28">
        <v>32</v>
      </c>
    </row>
    <row r="70" spans="20:26" ht="12.75">
      <c r="T70" s="10">
        <v>362.26</v>
      </c>
      <c r="U70" s="10">
        <v>368</v>
      </c>
      <c r="V70" s="17">
        <v>413</v>
      </c>
      <c r="X70" s="28">
        <v>401.76</v>
      </c>
      <c r="Y70" s="28">
        <v>408</v>
      </c>
      <c r="Z70" s="28">
        <v>33</v>
      </c>
    </row>
    <row r="71" spans="20:26" ht="12.75">
      <c r="T71" s="10">
        <v>368.01</v>
      </c>
      <c r="U71" s="10">
        <v>373.75</v>
      </c>
      <c r="V71" s="17">
        <v>419.375</v>
      </c>
      <c r="X71" s="28">
        <v>408.01</v>
      </c>
      <c r="Y71" s="28">
        <v>414.25</v>
      </c>
      <c r="Z71" s="28">
        <v>33</v>
      </c>
    </row>
    <row r="72" spans="20:26" ht="12.75">
      <c r="T72" s="10">
        <v>373.76</v>
      </c>
      <c r="U72" s="10">
        <v>379.5</v>
      </c>
      <c r="V72" s="17">
        <v>425.75</v>
      </c>
      <c r="X72" s="28">
        <v>414.26</v>
      </c>
      <c r="Y72" s="28">
        <v>420.5</v>
      </c>
      <c r="Z72" s="28">
        <v>34</v>
      </c>
    </row>
    <row r="73" spans="20:26" ht="12.75">
      <c r="T73" s="10">
        <v>379.51</v>
      </c>
      <c r="U73" s="10">
        <v>385.25</v>
      </c>
      <c r="V73" s="17">
        <v>432.125</v>
      </c>
      <c r="X73" s="28">
        <v>420.51</v>
      </c>
      <c r="Y73" s="28">
        <v>426.75</v>
      </c>
      <c r="Z73" s="28">
        <v>34</v>
      </c>
    </row>
    <row r="74" spans="20:26" ht="12.75">
      <c r="T74" s="10">
        <v>385.26</v>
      </c>
      <c r="U74" s="10">
        <v>391</v>
      </c>
      <c r="V74" s="17">
        <v>438.5</v>
      </c>
      <c r="X74" s="28">
        <v>426.76</v>
      </c>
      <c r="Y74" s="28">
        <v>433</v>
      </c>
      <c r="Z74" s="28">
        <v>35</v>
      </c>
    </row>
    <row r="75" spans="20:26" ht="12.75">
      <c r="T75" s="10">
        <v>391.01</v>
      </c>
      <c r="U75" s="10">
        <v>396.75</v>
      </c>
      <c r="V75" s="17">
        <v>444.875</v>
      </c>
      <c r="X75" s="28">
        <v>433.01</v>
      </c>
      <c r="Y75" s="28">
        <v>439.25</v>
      </c>
      <c r="Z75" s="28">
        <v>35</v>
      </c>
    </row>
    <row r="76" spans="20:26" ht="12.75">
      <c r="T76" s="10">
        <v>396.76</v>
      </c>
      <c r="U76" s="10">
        <v>402.5</v>
      </c>
      <c r="V76" s="17">
        <v>451.25</v>
      </c>
      <c r="X76" s="28">
        <v>439.26</v>
      </c>
      <c r="Y76" s="28">
        <v>445.5</v>
      </c>
      <c r="Z76" s="28">
        <v>36</v>
      </c>
    </row>
    <row r="77" spans="20:26" ht="12.75">
      <c r="T77" s="10">
        <v>402.51</v>
      </c>
      <c r="U77" s="10">
        <v>408.25</v>
      </c>
      <c r="V77" s="17">
        <v>457.625</v>
      </c>
      <c r="X77" s="28">
        <v>445.51</v>
      </c>
      <c r="Y77" s="28">
        <v>451.75</v>
      </c>
      <c r="Z77" s="28">
        <v>36</v>
      </c>
    </row>
    <row r="78" spans="20:26" ht="12.75">
      <c r="T78" s="10">
        <v>408.26</v>
      </c>
      <c r="U78" s="10">
        <v>414</v>
      </c>
      <c r="V78" s="17">
        <v>464</v>
      </c>
      <c r="X78" s="28">
        <v>451.76</v>
      </c>
      <c r="Y78" s="28">
        <v>458</v>
      </c>
      <c r="Z78" s="28">
        <v>37</v>
      </c>
    </row>
    <row r="79" spans="20:26" ht="12.75">
      <c r="T79" s="10">
        <v>414.01</v>
      </c>
      <c r="U79" s="10">
        <v>419.75</v>
      </c>
      <c r="V79" s="17">
        <v>470.375</v>
      </c>
      <c r="X79" s="28">
        <v>458.01</v>
      </c>
      <c r="Y79" s="28">
        <v>464.25</v>
      </c>
      <c r="Z79" s="28">
        <v>37</v>
      </c>
    </row>
    <row r="80" spans="20:26" ht="12.75">
      <c r="T80" s="10">
        <v>419.76</v>
      </c>
      <c r="U80" s="10">
        <v>425.5</v>
      </c>
      <c r="V80" s="17">
        <v>476.75</v>
      </c>
      <c r="X80" s="28">
        <v>464.26</v>
      </c>
      <c r="Y80" s="28">
        <v>470.5</v>
      </c>
      <c r="Z80" s="28">
        <v>38</v>
      </c>
    </row>
    <row r="81" spans="20:26" ht="12.75">
      <c r="T81" s="10">
        <v>425.51</v>
      </c>
      <c r="U81" s="10">
        <v>431.25</v>
      </c>
      <c r="V81" s="17">
        <v>483.125</v>
      </c>
      <c r="X81" s="28">
        <v>470.51</v>
      </c>
      <c r="Y81" s="28">
        <v>476.75</v>
      </c>
      <c r="Z81" s="28">
        <v>38</v>
      </c>
    </row>
    <row r="82" spans="20:26" ht="12.75">
      <c r="T82" s="10">
        <v>431.26</v>
      </c>
      <c r="U82" s="10">
        <v>437</v>
      </c>
      <c r="V82" s="17">
        <v>489.5</v>
      </c>
      <c r="X82" s="28">
        <v>476.76</v>
      </c>
      <c r="Y82" s="28">
        <v>483</v>
      </c>
      <c r="Z82" s="28">
        <v>39</v>
      </c>
    </row>
    <row r="83" spans="20:26" ht="12.75">
      <c r="T83" s="10">
        <v>437.01</v>
      </c>
      <c r="U83" s="10">
        <v>442.75</v>
      </c>
      <c r="V83" s="17">
        <v>495.875</v>
      </c>
      <c r="X83" s="28">
        <v>483.01</v>
      </c>
      <c r="Y83" s="28">
        <v>489.25</v>
      </c>
      <c r="Z83" s="28">
        <v>39</v>
      </c>
    </row>
    <row r="84" spans="20:26" ht="12.75">
      <c r="T84" s="10">
        <v>442.76</v>
      </c>
      <c r="U84" s="10">
        <v>448.5</v>
      </c>
      <c r="V84" s="17">
        <v>502.25</v>
      </c>
      <c r="X84" s="28">
        <v>489.26</v>
      </c>
      <c r="Y84" s="28">
        <v>495.5</v>
      </c>
      <c r="Z84" s="28">
        <v>40</v>
      </c>
    </row>
    <row r="85" spans="20:26" ht="12.75">
      <c r="T85" s="10">
        <v>448.51</v>
      </c>
      <c r="U85" s="10">
        <v>454.25</v>
      </c>
      <c r="V85" s="17">
        <v>508.625</v>
      </c>
      <c r="X85" s="28">
        <v>495.51</v>
      </c>
      <c r="Y85" s="28">
        <v>501.75</v>
      </c>
      <c r="Z85" s="28">
        <v>40</v>
      </c>
    </row>
    <row r="86" spans="20:22" ht="12.75">
      <c r="T86" s="10">
        <v>454.26</v>
      </c>
      <c r="U86" s="10">
        <v>460</v>
      </c>
      <c r="V86" s="17">
        <v>515</v>
      </c>
    </row>
    <row r="87" spans="20:22" ht="12.75">
      <c r="T87" s="10">
        <v>460.01</v>
      </c>
      <c r="U87" s="10">
        <v>465.75</v>
      </c>
      <c r="V87" s="17">
        <v>521.375</v>
      </c>
    </row>
    <row r="88" spans="20:22" ht="12.75">
      <c r="T88" s="10">
        <v>465.76</v>
      </c>
      <c r="U88" s="10">
        <v>471.5</v>
      </c>
      <c r="V88" s="17">
        <v>527.75</v>
      </c>
    </row>
    <row r="89" spans="20:22" ht="12.75">
      <c r="T89" s="10">
        <v>471.51</v>
      </c>
      <c r="U89" s="10">
        <v>477.25</v>
      </c>
      <c r="V89" s="17">
        <v>534.125</v>
      </c>
    </row>
    <row r="90" spans="20:22" ht="12.75">
      <c r="T90" s="10">
        <v>477.26</v>
      </c>
      <c r="U90" s="10">
        <v>483</v>
      </c>
      <c r="V90" s="17">
        <v>540.5</v>
      </c>
    </row>
    <row r="91" spans="20:22" ht="12.75">
      <c r="T91" s="10">
        <v>483.01</v>
      </c>
      <c r="U91" s="10">
        <v>488.75</v>
      </c>
      <c r="V91" s="17">
        <v>546.875</v>
      </c>
    </row>
    <row r="92" spans="20:22" ht="12.75">
      <c r="T92" s="10">
        <v>488.76</v>
      </c>
      <c r="U92" s="10">
        <v>494.5</v>
      </c>
      <c r="V92" s="17">
        <v>553.25</v>
      </c>
    </row>
    <row r="93" spans="20:22" ht="12.75">
      <c r="T93" s="10">
        <v>494.51</v>
      </c>
      <c r="U93" s="10">
        <v>500.25</v>
      </c>
      <c r="V93" s="17">
        <v>559.625</v>
      </c>
    </row>
    <row r="94" spans="20:22" ht="12.75">
      <c r="T94" s="10">
        <v>500.26</v>
      </c>
      <c r="U94" s="10">
        <v>506</v>
      </c>
      <c r="V94" s="17">
        <v>566</v>
      </c>
    </row>
  </sheetData>
  <sheetProtection password="C7AA" sheet="1" objects="1" scenarios="1"/>
  <mergeCells count="10">
    <mergeCell ref="T5:V5"/>
    <mergeCell ref="X5:Z5"/>
    <mergeCell ref="A27:F27"/>
    <mergeCell ref="A28:K28"/>
    <mergeCell ref="A3:K3"/>
    <mergeCell ref="A32:K32"/>
    <mergeCell ref="G4:G5"/>
    <mergeCell ref="H4:H5"/>
    <mergeCell ref="A29:I29"/>
    <mergeCell ref="A30:I3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bvenerdi</dc:creator>
  <cp:keywords/>
  <dc:description/>
  <cp:lastModifiedBy>User</cp:lastModifiedBy>
  <dcterms:created xsi:type="dcterms:W3CDTF">2011-03-10T19:58:43Z</dcterms:created>
  <dcterms:modified xsi:type="dcterms:W3CDTF">2022-11-08T15:19:40Z</dcterms:modified>
  <cp:category/>
  <cp:version/>
  <cp:contentType/>
  <cp:contentStatus/>
</cp:coreProperties>
</file>